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SEMS\"/>
    </mc:Choice>
  </mc:AlternateContent>
  <xr:revisionPtr revIDLastSave="0" documentId="8_{8FD653FA-B0E2-4B6A-85E0-D224E6FA654D}" xr6:coauthVersionLast="47" xr6:coauthVersionMax="47" xr10:uidLastSave="{00000000-0000-0000-0000-000000000000}"/>
  <bookViews>
    <workbookView xWindow="-108" yWindow="-108" windowWidth="23256" windowHeight="12456" xr2:uid="{EF2968AA-15E8-423F-8610-1CC26908E25E}"/>
  </bookViews>
  <sheets>
    <sheet name="PCEP" sheetId="5" r:id="rId1"/>
    <sheet name="CONSOLIDADO" sheetId="7" r:id="rId2"/>
    <sheet name="PRODUÇÃO HOSPITAIS SESAP" sheetId="6" r:id="rId3"/>
  </sheets>
  <definedNames>
    <definedName name="_xlnm._FilterDatabase" localSheetId="1" hidden="1">CONSOLIDADO!$A$2:$H$25</definedName>
    <definedName name="_xlnm._FilterDatabase" localSheetId="2" hidden="1">'PRODUÇÃO HOSPITAIS SESAP'!$A$2:$E$25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7" l="1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G3" i="7"/>
  <c r="F3" i="7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3" i="6"/>
  <c r="F18" i="5"/>
  <c r="D18" i="5"/>
  <c r="E8" i="5"/>
  <c r="E9" i="5"/>
  <c r="E10" i="5"/>
  <c r="G10" i="5" s="1"/>
  <c r="E11" i="5"/>
  <c r="G11" i="5" s="1"/>
  <c r="E12" i="5"/>
  <c r="G12" i="5" s="1"/>
  <c r="E13" i="5"/>
  <c r="G8" i="5"/>
  <c r="H8" i="5" s="1"/>
  <c r="G9" i="5"/>
  <c r="G13" i="5"/>
  <c r="G16" i="5"/>
  <c r="H16" i="5" s="1"/>
  <c r="G17" i="5"/>
  <c r="H17" i="5" s="1"/>
  <c r="C18" i="5"/>
  <c r="E18" i="5" s="1"/>
  <c r="E4" i="5"/>
  <c r="G4" i="5" s="1"/>
  <c r="H4" i="5" s="1"/>
  <c r="E5" i="5"/>
  <c r="G5" i="5" s="1"/>
  <c r="H5" i="5" s="1"/>
  <c r="E6" i="5"/>
  <c r="G6" i="5" s="1"/>
  <c r="H6" i="5" s="1"/>
  <c r="E7" i="5"/>
  <c r="G7" i="5" s="1"/>
  <c r="H7" i="5" s="1"/>
  <c r="E14" i="5"/>
  <c r="G14" i="5" s="1"/>
  <c r="H14" i="5" s="1"/>
  <c r="E15" i="5"/>
  <c r="G15" i="5" s="1"/>
  <c r="H15" i="5" s="1"/>
  <c r="E16" i="5"/>
  <c r="E17" i="5"/>
  <c r="E3" i="5"/>
  <c r="G3" i="5" s="1"/>
  <c r="G18" i="5" l="1"/>
  <c r="H18" i="5" s="1"/>
  <c r="H3" i="5"/>
</calcChain>
</file>

<file path=xl/sharedStrings.xml><?xml version="1.0" encoding="utf-8"?>
<sst xmlns="http://schemas.openxmlformats.org/spreadsheetml/2006/main" count="141" uniqueCount="56">
  <si>
    <t>Total</t>
  </si>
  <si>
    <t>240020 Açu</t>
  </si>
  <si>
    <t>240100 Apodi</t>
  </si>
  <si>
    <t>240230 Caraúbas</t>
  </si>
  <si>
    <t>240580 João Câmara</t>
  </si>
  <si>
    <t>240710 Macaíba</t>
  </si>
  <si>
    <t>240810 Natal</t>
  </si>
  <si>
    <t>240325 Parnamirim</t>
  </si>
  <si>
    <t>240940 Pau dos Ferros</t>
  </si>
  <si>
    <t>241150 Santo Antônio</t>
  </si>
  <si>
    <t>241260 São Paulo do Potengi</t>
  </si>
  <si>
    <t>HOSPITALAR</t>
  </si>
  <si>
    <t>AMBULATORIAL</t>
  </si>
  <si>
    <t>PCEP</t>
  </si>
  <si>
    <t>Estabelecimentos CNES-RN</t>
  </si>
  <si>
    <t>2375265 HOSPITAL REGIONAL LINDOLFO GOMES VIDAL</t>
  </si>
  <si>
    <t>2408023 HOSPITAL REGIONAL DE ANGICOS</t>
  </si>
  <si>
    <t>2408260 HOSPITAL GERAL DR JOAO MACHADO</t>
  </si>
  <si>
    <t>2408570 HOSPITAL DR JOSE PEDRO BEZERRA</t>
  </si>
  <si>
    <t>2409275 HOSPITAL REGIONAL DR CLEODON CARLOS DE ANDRADE</t>
  </si>
  <si>
    <t>2410141 HOSPITAL REGIONAL DR AGUINALDO PEREIRA</t>
  </si>
  <si>
    <t>2410443 HOSPITAL REGIONAL HELIO MORAIS MARINHO</t>
  </si>
  <si>
    <t>2410486 HOSPITAL REGIONAL NELSON INACIO DOS SANTOS</t>
  </si>
  <si>
    <t>2473577 HOSPITAL REGIONAL ALFREDO MESQUITA</t>
  </si>
  <si>
    <t>2474751 HOSPITAL REGIONAL DE JOAO CAMARA</t>
  </si>
  <si>
    <t>2475227 HOSPITAL REGIONAL MONSENHOR EXPEDITO SOBRAL DE MEDEIROS</t>
  </si>
  <si>
    <t>2476487 HOSPITAL DR MARIANO COELHO</t>
  </si>
  <si>
    <t>2653923 HOSPITAL MONSENHOR WALFREDO GURGEL</t>
  </si>
  <si>
    <t>2654261 HOSPITAL MARIA ALICE FERNANDES</t>
  </si>
  <si>
    <t>3515168 HOSPITAL REGIONAL DEOCLECIO MARQUES DE LUCENA</t>
  </si>
  <si>
    <t>4013484 HOSPITAL GISELDA TRIGUEIRO</t>
  </si>
  <si>
    <t>2503549 HOSPITAL REGIONAL DA POLICIA MILITAR</t>
  </si>
  <si>
    <t>TOTAL</t>
  </si>
  <si>
    <t>MUNICÍPIO DE ATENDIMENTO</t>
  </si>
  <si>
    <t>4013476 CENTRO DE REABILITAÇÃO INFANTIL E ADULTO</t>
  </si>
  <si>
    <t>SALDO POR ESTABELECIMENTO</t>
  </si>
  <si>
    <t>SALDO POR MUNICIPIO</t>
  </si>
  <si>
    <t>ESTABELECIMENTOS</t>
  </si>
  <si>
    <t>2503654 HOSPITAL RAFAEL FERNANDES</t>
  </si>
  <si>
    <t>2503689 HOSPITAL REGIONAL DR TARCISIO DE VASCONCELOS MAIA</t>
  </si>
  <si>
    <t>2560089 HOSPITAL REGIONAL MONSENHOR ANTONIO BARROS</t>
  </si>
  <si>
    <t>2679469 HOSPITAL CENTRAL CORONEL PEDRO GERMANO</t>
  </si>
  <si>
    <t>6778550 HOSPITAL REGIONAL TELECILA FREITAS FONTES</t>
  </si>
  <si>
    <t>PRODUÇÃO 2022</t>
  </si>
  <si>
    <t>GESTÃO</t>
  </si>
  <si>
    <t>DUPLA</t>
  </si>
  <si>
    <t>ESTADUAL</t>
  </si>
  <si>
    <t>MUNICIPAL</t>
  </si>
  <si>
    <t>TOTAL G. ESTADUAL</t>
  </si>
  <si>
    <t>TOTAL G. MUNICIPAL</t>
  </si>
  <si>
    <t>G. ESTADUAL</t>
  </si>
  <si>
    <t>SIH</t>
  </si>
  <si>
    <t>SIA+SIH</t>
  </si>
  <si>
    <t>SIA</t>
  </si>
  <si>
    <t>G. MUNICIPAL</t>
  </si>
  <si>
    <t>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</si>
</sst>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164" fontId="0" fillId="4" borderId="1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164" fontId="0" fillId="5" borderId="1" xfId="0" applyNumberForma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5" borderId="1" xfId="0" applyFill="1" applyBorder="1" applyAlignment="1">
      <alignment vertical="center"/>
    </xf>
    <xf numFmtId="164" fontId="0" fillId="5" borderId="1" xfId="0" applyNumberForma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DE118-0BB0-423C-869C-EF7F46BE5483}">
  <dimension ref="A1:H18"/>
  <sheetViews>
    <sheetView tabSelected="1" topLeftCell="A2" zoomScale="103" zoomScaleNormal="100" workbookViewId="0">
      <selection activeCell="G13" sqref="G13"/>
    </sheetView>
  </sheetViews>
  <sheetFormatPr defaultRowHeight="14.4" x14ac:dyDescent="0.3"/>
  <cols>
    <col min="1" max="1" width="25.44140625" customWidth="1"/>
    <col min="2" max="2" width="64.5546875" customWidth="1"/>
    <col min="3" max="6" width="17.44140625" bestFit="1" customWidth="1"/>
    <col min="7" max="7" width="19.6640625" customWidth="1"/>
    <col min="8" max="8" width="18" bestFit="1" customWidth="1"/>
  </cols>
  <sheetData>
    <row r="1" spans="1:8" ht="22.5" customHeight="1" x14ac:dyDescent="0.3">
      <c r="A1" s="32" t="s">
        <v>33</v>
      </c>
      <c r="B1" s="34" t="s">
        <v>37</v>
      </c>
      <c r="C1" s="41">
        <v>2022</v>
      </c>
      <c r="D1" s="42"/>
      <c r="E1" s="42"/>
      <c r="F1" s="42"/>
      <c r="G1" s="42"/>
      <c r="H1" s="42"/>
    </row>
    <row r="2" spans="1:8" ht="31.5" customHeight="1" x14ac:dyDescent="0.3">
      <c r="A2" s="33"/>
      <c r="B2" s="35"/>
      <c r="C2" s="2" t="s">
        <v>11</v>
      </c>
      <c r="D2" s="2" t="s">
        <v>12</v>
      </c>
      <c r="E2" s="2" t="s">
        <v>32</v>
      </c>
      <c r="F2" s="2" t="s">
        <v>13</v>
      </c>
      <c r="G2" s="12" t="s">
        <v>35</v>
      </c>
      <c r="H2" s="12" t="s">
        <v>36</v>
      </c>
    </row>
    <row r="3" spans="1:8" ht="22.5" customHeight="1" x14ac:dyDescent="0.3">
      <c r="A3" s="9" t="s">
        <v>1</v>
      </c>
      <c r="B3" s="3" t="s">
        <v>22</v>
      </c>
      <c r="C3" s="4">
        <v>313188.64</v>
      </c>
      <c r="D3" s="4">
        <v>177359.62</v>
      </c>
      <c r="E3" s="4">
        <f>C3+D3</f>
        <v>490548.26</v>
      </c>
      <c r="F3" s="4">
        <v>1286835.75</v>
      </c>
      <c r="G3" s="5">
        <f>F3-E3</f>
        <v>796287.49</v>
      </c>
      <c r="H3" s="5">
        <f>G3</f>
        <v>796287.49</v>
      </c>
    </row>
    <row r="4" spans="1:8" ht="22.5" customHeight="1" x14ac:dyDescent="0.3">
      <c r="A4" s="9" t="s">
        <v>2</v>
      </c>
      <c r="B4" s="3" t="s">
        <v>21</v>
      </c>
      <c r="C4" s="4">
        <v>1102528.55</v>
      </c>
      <c r="D4" s="4">
        <v>811054.34</v>
      </c>
      <c r="E4" s="4">
        <f t="shared" ref="E4:E18" si="0">C4+D4</f>
        <v>1913582.8900000001</v>
      </c>
      <c r="F4" s="4">
        <v>1200000</v>
      </c>
      <c r="G4" s="5">
        <f t="shared" ref="G4:G17" si="1">F4-E4</f>
        <v>-713582.89000000013</v>
      </c>
      <c r="H4" s="5">
        <f t="shared" ref="H4:H18" si="2">G4</f>
        <v>-713582.89000000013</v>
      </c>
    </row>
    <row r="5" spans="1:8" ht="22.5" customHeight="1" x14ac:dyDescent="0.3">
      <c r="A5" s="9" t="s">
        <v>3</v>
      </c>
      <c r="B5" s="3" t="s">
        <v>20</v>
      </c>
      <c r="C5" s="4">
        <v>328632.21999999997</v>
      </c>
      <c r="D5" s="4">
        <v>965630.9</v>
      </c>
      <c r="E5" s="4">
        <f t="shared" si="0"/>
        <v>1294263.1200000001</v>
      </c>
      <c r="F5" s="4">
        <v>1500000</v>
      </c>
      <c r="G5" s="5">
        <f t="shared" si="1"/>
        <v>205736.87999999989</v>
      </c>
      <c r="H5" s="5">
        <f t="shared" si="2"/>
        <v>205736.87999999989</v>
      </c>
    </row>
    <row r="6" spans="1:8" ht="22.5" customHeight="1" x14ac:dyDescent="0.3">
      <c r="A6" s="11" t="s">
        <v>4</v>
      </c>
      <c r="B6" s="7" t="s">
        <v>24</v>
      </c>
      <c r="C6" s="8">
        <v>600733.5</v>
      </c>
      <c r="D6" s="8">
        <v>727501.26</v>
      </c>
      <c r="E6" s="8">
        <f t="shared" si="0"/>
        <v>1328234.76</v>
      </c>
      <c r="F6" s="8">
        <v>0</v>
      </c>
      <c r="G6" s="5">
        <f t="shared" si="1"/>
        <v>-1328234.76</v>
      </c>
      <c r="H6" s="5">
        <f t="shared" si="2"/>
        <v>-1328234.76</v>
      </c>
    </row>
    <row r="7" spans="1:8" ht="22.5" customHeight="1" x14ac:dyDescent="0.3">
      <c r="A7" s="9" t="s">
        <v>5</v>
      </c>
      <c r="B7" s="3" t="s">
        <v>23</v>
      </c>
      <c r="C7" s="4">
        <v>2205811.9900000002</v>
      </c>
      <c r="D7" s="4">
        <v>52125.77</v>
      </c>
      <c r="E7" s="4">
        <f t="shared" si="0"/>
        <v>2257937.7600000002</v>
      </c>
      <c r="F7" s="4">
        <v>1020000</v>
      </c>
      <c r="G7" s="5">
        <f t="shared" si="1"/>
        <v>-1237937.7600000002</v>
      </c>
      <c r="H7" s="5">
        <f t="shared" si="2"/>
        <v>-1237937.7600000002</v>
      </c>
    </row>
    <row r="8" spans="1:8" ht="22.5" customHeight="1" x14ac:dyDescent="0.3">
      <c r="A8" s="38" t="s">
        <v>6</v>
      </c>
      <c r="B8" s="3" t="s">
        <v>17</v>
      </c>
      <c r="C8" s="4">
        <v>4999993.38</v>
      </c>
      <c r="D8" s="4">
        <v>43364.480000000003</v>
      </c>
      <c r="E8" s="4">
        <f t="shared" si="0"/>
        <v>5043357.8600000003</v>
      </c>
      <c r="F8" s="4">
        <v>2185000</v>
      </c>
      <c r="G8" s="5">
        <f t="shared" si="1"/>
        <v>-2858357.8600000003</v>
      </c>
      <c r="H8" s="43">
        <f>SUM(G8:G13)</f>
        <v>-18787506.780000001</v>
      </c>
    </row>
    <row r="9" spans="1:8" ht="22.5" customHeight="1" x14ac:dyDescent="0.3">
      <c r="A9" s="39"/>
      <c r="B9" s="3" t="s">
        <v>18</v>
      </c>
      <c r="C9" s="4">
        <v>11790143.09</v>
      </c>
      <c r="D9" s="4">
        <v>929226.91</v>
      </c>
      <c r="E9" s="4">
        <f t="shared" si="0"/>
        <v>12719370</v>
      </c>
      <c r="F9" s="4">
        <v>10077009.33</v>
      </c>
      <c r="G9" s="5">
        <f t="shared" si="1"/>
        <v>-2642360.67</v>
      </c>
      <c r="H9" s="44"/>
    </row>
    <row r="10" spans="1:8" ht="22.5" customHeight="1" x14ac:dyDescent="0.3">
      <c r="A10" s="39"/>
      <c r="B10" s="3" t="s">
        <v>27</v>
      </c>
      <c r="C10" s="4">
        <v>29231481.899999999</v>
      </c>
      <c r="D10" s="4">
        <v>3770379.24</v>
      </c>
      <c r="E10" s="4">
        <f t="shared" si="0"/>
        <v>33001861.140000001</v>
      </c>
      <c r="F10" s="4">
        <v>17652237</v>
      </c>
      <c r="G10" s="5">
        <f t="shared" si="1"/>
        <v>-15349624.140000001</v>
      </c>
      <c r="H10" s="44"/>
    </row>
    <row r="11" spans="1:8" ht="22.5" customHeight="1" x14ac:dyDescent="0.3">
      <c r="A11" s="39"/>
      <c r="B11" s="3" t="s">
        <v>28</v>
      </c>
      <c r="C11" s="4">
        <v>2860924.86</v>
      </c>
      <c r="D11" s="4">
        <v>303292.44</v>
      </c>
      <c r="E11" s="4">
        <f t="shared" si="0"/>
        <v>3164217.3</v>
      </c>
      <c r="F11" s="4">
        <v>2879057.9199999999</v>
      </c>
      <c r="G11" s="5">
        <f t="shared" si="1"/>
        <v>-285159.37999999989</v>
      </c>
      <c r="H11" s="44"/>
    </row>
    <row r="12" spans="1:8" ht="22.5" customHeight="1" x14ac:dyDescent="0.3">
      <c r="A12" s="39"/>
      <c r="B12" s="3" t="s">
        <v>30</v>
      </c>
      <c r="C12" s="4">
        <v>3764216.47</v>
      </c>
      <c r="D12" s="4">
        <v>155379.96</v>
      </c>
      <c r="E12" s="4">
        <f t="shared" si="0"/>
        <v>3919596.43</v>
      </c>
      <c r="F12" s="4">
        <v>3852560.94</v>
      </c>
      <c r="G12" s="5">
        <f t="shared" si="1"/>
        <v>-67035.490000000224</v>
      </c>
      <c r="H12" s="44"/>
    </row>
    <row r="13" spans="1:8" ht="22.5" customHeight="1" x14ac:dyDescent="0.3">
      <c r="A13" s="40"/>
      <c r="B13" s="3" t="s">
        <v>34</v>
      </c>
      <c r="C13" s="4">
        <v>0</v>
      </c>
      <c r="D13" s="4">
        <v>1463552.66</v>
      </c>
      <c r="E13" s="4">
        <f t="shared" si="0"/>
        <v>1463552.66</v>
      </c>
      <c r="F13" s="4">
        <v>3878583.42</v>
      </c>
      <c r="G13" s="5">
        <f t="shared" si="1"/>
        <v>2415030.7599999998</v>
      </c>
      <c r="H13" s="45"/>
    </row>
    <row r="14" spans="1:8" ht="22.5" customHeight="1" x14ac:dyDescent="0.3">
      <c r="A14" s="9" t="s">
        <v>7</v>
      </c>
      <c r="B14" s="3" t="s">
        <v>29</v>
      </c>
      <c r="C14" s="4">
        <v>5208151.63</v>
      </c>
      <c r="D14" s="4">
        <v>530120.95999999996</v>
      </c>
      <c r="E14" s="4">
        <f t="shared" si="0"/>
        <v>5738272.5899999999</v>
      </c>
      <c r="F14" s="4">
        <v>3688482.24</v>
      </c>
      <c r="G14" s="5">
        <f t="shared" si="1"/>
        <v>-2049790.3499999996</v>
      </c>
      <c r="H14" s="5">
        <f t="shared" si="2"/>
        <v>-2049790.3499999996</v>
      </c>
    </row>
    <row r="15" spans="1:8" ht="22.5" customHeight="1" x14ac:dyDescent="0.3">
      <c r="A15" s="9" t="s">
        <v>8</v>
      </c>
      <c r="B15" s="3" t="s">
        <v>19</v>
      </c>
      <c r="C15" s="4">
        <v>3897308.48</v>
      </c>
      <c r="D15" s="4">
        <v>703577.63</v>
      </c>
      <c r="E15" s="4">
        <f t="shared" si="0"/>
        <v>4600886.1100000003</v>
      </c>
      <c r="F15" s="4">
        <v>1320000</v>
      </c>
      <c r="G15" s="5">
        <f t="shared" si="1"/>
        <v>-3280886.1100000003</v>
      </c>
      <c r="H15" s="5">
        <f t="shared" si="2"/>
        <v>-3280886.1100000003</v>
      </c>
    </row>
    <row r="16" spans="1:8" ht="22.5" customHeight="1" x14ac:dyDescent="0.3">
      <c r="A16" s="9" t="s">
        <v>9</v>
      </c>
      <c r="B16" s="3" t="s">
        <v>15</v>
      </c>
      <c r="C16" s="4">
        <v>1200531.44</v>
      </c>
      <c r="D16" s="4">
        <v>885839.26</v>
      </c>
      <c r="E16" s="4">
        <f t="shared" si="0"/>
        <v>2086370.7</v>
      </c>
      <c r="F16" s="4">
        <v>1980000</v>
      </c>
      <c r="G16" s="5">
        <f t="shared" si="1"/>
        <v>-106370.69999999995</v>
      </c>
      <c r="H16" s="5">
        <f t="shared" si="2"/>
        <v>-106370.69999999995</v>
      </c>
    </row>
    <row r="17" spans="1:8" ht="22.5" customHeight="1" x14ac:dyDescent="0.3">
      <c r="A17" s="11" t="s">
        <v>10</v>
      </c>
      <c r="B17" s="7" t="s">
        <v>25</v>
      </c>
      <c r="C17" s="8">
        <v>330364</v>
      </c>
      <c r="D17" s="8">
        <v>898135.58</v>
      </c>
      <c r="E17" s="8">
        <f t="shared" si="0"/>
        <v>1228499.58</v>
      </c>
      <c r="F17" s="8">
        <v>0</v>
      </c>
      <c r="G17" s="5">
        <f t="shared" si="1"/>
        <v>-1228499.58</v>
      </c>
      <c r="H17" s="5">
        <f t="shared" si="2"/>
        <v>-1228499.58</v>
      </c>
    </row>
    <row r="18" spans="1:8" ht="22.5" customHeight="1" x14ac:dyDescent="0.3">
      <c r="A18" s="36" t="s">
        <v>32</v>
      </c>
      <c r="B18" s="37"/>
      <c r="C18" s="10">
        <f>SUM(C3:C17)</f>
        <v>67834010.149999991</v>
      </c>
      <c r="D18" s="10">
        <f>SUM(D3:D17)</f>
        <v>12416541.01</v>
      </c>
      <c r="E18" s="10">
        <f t="shared" si="0"/>
        <v>80250551.159999996</v>
      </c>
      <c r="F18" s="10">
        <f>SUM(F3:F17)</f>
        <v>52519766.600000001</v>
      </c>
      <c r="G18" s="5">
        <f>SUM(G3:G17)</f>
        <v>-27730784.560000002</v>
      </c>
      <c r="H18" s="5">
        <f t="shared" si="2"/>
        <v>-27730784.560000002</v>
      </c>
    </row>
  </sheetData>
  <mergeCells count="6">
    <mergeCell ref="A1:A2"/>
    <mergeCell ref="B1:B2"/>
    <mergeCell ref="A18:B18"/>
    <mergeCell ref="A8:A13"/>
    <mergeCell ref="C1:H1"/>
    <mergeCell ref="H8:H13"/>
  </mergeCells>
  <conditionalFormatting sqref="G3:G18 H3:H8">
    <cfRule type="cellIs" dxfId="1" priority="2" operator="lessThan">
      <formula>0</formula>
    </cfRule>
  </conditionalFormatting>
  <conditionalFormatting sqref="H14:H18">
    <cfRule type="cellIs" dxfId="0" priority="1" operator="lessThan">
      <formula>0</formula>
    </cfRule>
  </conditionalFormatting>
  <pageMargins left="0.511811024" right="0.511811024" top="0.78740157499999996" bottom="0.78740157499999996" header="0.31496062000000002" footer="0.31496062000000002"/>
  <ignoredErrors>
    <ignoredError sqref="E1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D7BEC-6C4B-43B2-A76D-1081642E862D}">
  <dimension ref="A1:H25"/>
  <sheetViews>
    <sheetView workbookViewId="0">
      <selection activeCell="H3" sqref="H1:H1048576"/>
    </sheetView>
  </sheetViews>
  <sheetFormatPr defaultRowHeight="14.4" x14ac:dyDescent="0.3"/>
  <cols>
    <col min="1" max="1" width="65.88671875" bestFit="1" customWidth="1"/>
    <col min="2" max="2" width="16.5546875" bestFit="1" customWidth="1"/>
    <col min="3" max="3" width="18.5546875" customWidth="1"/>
    <col min="4" max="4" width="15.5546875" bestFit="1" customWidth="1"/>
    <col min="5" max="5" width="16.5546875" bestFit="1" customWidth="1"/>
    <col min="6" max="6" width="17.77734375" bestFit="1" customWidth="1"/>
    <col min="7" max="7" width="18.77734375" bestFit="1" customWidth="1"/>
    <col min="8" max="8" width="8.88671875" style="31"/>
  </cols>
  <sheetData>
    <row r="1" spans="1:8" s="1" customFormat="1" ht="17.399999999999999" customHeight="1" x14ac:dyDescent="0.3">
      <c r="A1" s="46" t="s">
        <v>14</v>
      </c>
      <c r="B1" s="46" t="s">
        <v>51</v>
      </c>
      <c r="C1" s="46"/>
      <c r="D1" s="46" t="s">
        <v>53</v>
      </c>
      <c r="E1" s="46"/>
      <c r="F1" s="47" t="s">
        <v>52</v>
      </c>
      <c r="G1" s="48"/>
      <c r="H1" s="48"/>
    </row>
    <row r="2" spans="1:8" s="1" customFormat="1" ht="17.399999999999999" customHeight="1" x14ac:dyDescent="0.3">
      <c r="A2" s="46"/>
      <c r="B2" s="15" t="s">
        <v>50</v>
      </c>
      <c r="C2" s="29" t="s">
        <v>54</v>
      </c>
      <c r="D2" s="15" t="s">
        <v>50</v>
      </c>
      <c r="E2" s="29" t="s">
        <v>54</v>
      </c>
      <c r="F2" s="15" t="s">
        <v>48</v>
      </c>
      <c r="G2" s="29" t="s">
        <v>49</v>
      </c>
      <c r="H2" s="25" t="s">
        <v>13</v>
      </c>
    </row>
    <row r="3" spans="1:8" s="1" customFormat="1" ht="22.2" customHeight="1" x14ac:dyDescent="0.3">
      <c r="A3" s="3" t="s">
        <v>15</v>
      </c>
      <c r="B3" s="4">
        <v>68318.52</v>
      </c>
      <c r="C3" s="4">
        <v>1200531.44</v>
      </c>
      <c r="D3" s="4">
        <v>0</v>
      </c>
      <c r="E3" s="4">
        <v>885839.26</v>
      </c>
      <c r="F3" s="4">
        <f>B3+D3</f>
        <v>68318.52</v>
      </c>
      <c r="G3" s="4">
        <f>C3+E3</f>
        <v>2086370.7</v>
      </c>
      <c r="H3" s="9" t="s">
        <v>13</v>
      </c>
    </row>
    <row r="4" spans="1:8" s="1" customFormat="1" ht="22.2" customHeight="1" x14ac:dyDescent="0.3">
      <c r="A4" s="26" t="s">
        <v>16</v>
      </c>
      <c r="B4" s="27">
        <v>0</v>
      </c>
      <c r="C4" s="27">
        <v>119879.94</v>
      </c>
      <c r="D4" s="27">
        <v>0</v>
      </c>
      <c r="E4" s="27">
        <v>379137.63</v>
      </c>
      <c r="F4" s="27">
        <f t="shared" ref="F4:F25" si="0">B4+D4</f>
        <v>0</v>
      </c>
      <c r="G4" s="27">
        <f t="shared" ref="G4:G25" si="1">C4+E4</f>
        <v>499017.57</v>
      </c>
      <c r="H4" s="24" t="s">
        <v>55</v>
      </c>
    </row>
    <row r="5" spans="1:8" s="1" customFormat="1" ht="22.2" customHeight="1" x14ac:dyDescent="0.3">
      <c r="A5" s="3" t="s">
        <v>17</v>
      </c>
      <c r="B5" s="4">
        <v>2541989.08</v>
      </c>
      <c r="C5" s="4">
        <v>4999993.38</v>
      </c>
      <c r="D5" s="4">
        <v>0</v>
      </c>
      <c r="E5" s="4">
        <v>43364.480000000003</v>
      </c>
      <c r="F5" s="4">
        <f t="shared" si="0"/>
        <v>2541989.08</v>
      </c>
      <c r="G5" s="4">
        <f t="shared" si="1"/>
        <v>5043357.8600000003</v>
      </c>
      <c r="H5" s="9" t="s">
        <v>13</v>
      </c>
    </row>
    <row r="6" spans="1:8" s="1" customFormat="1" ht="22.2" customHeight="1" x14ac:dyDescent="0.3">
      <c r="A6" s="3" t="s">
        <v>18</v>
      </c>
      <c r="B6" s="4">
        <v>93123.27</v>
      </c>
      <c r="C6" s="4">
        <v>11790143.09</v>
      </c>
      <c r="D6" s="4">
        <v>0</v>
      </c>
      <c r="E6" s="4">
        <v>929226.91</v>
      </c>
      <c r="F6" s="4">
        <f t="shared" si="0"/>
        <v>93123.27</v>
      </c>
      <c r="G6" s="4">
        <f t="shared" si="1"/>
        <v>12719370</v>
      </c>
      <c r="H6" s="9" t="s">
        <v>13</v>
      </c>
    </row>
    <row r="7" spans="1:8" s="1" customFormat="1" ht="22.2" customHeight="1" x14ac:dyDescent="0.3">
      <c r="A7" s="3" t="s">
        <v>19</v>
      </c>
      <c r="B7" s="4">
        <v>331924.5</v>
      </c>
      <c r="C7" s="4">
        <v>3897308.48</v>
      </c>
      <c r="D7" s="4">
        <v>0</v>
      </c>
      <c r="E7" s="4">
        <v>703577.63</v>
      </c>
      <c r="F7" s="4">
        <f t="shared" si="0"/>
        <v>331924.5</v>
      </c>
      <c r="G7" s="4">
        <f t="shared" si="1"/>
        <v>4600886.1100000003</v>
      </c>
      <c r="H7" s="9" t="s">
        <v>13</v>
      </c>
    </row>
    <row r="8" spans="1:8" s="1" customFormat="1" ht="22.2" customHeight="1" x14ac:dyDescent="0.3">
      <c r="A8" s="3" t="s">
        <v>20</v>
      </c>
      <c r="B8" s="4">
        <v>0</v>
      </c>
      <c r="C8" s="4">
        <v>328632.21999999997</v>
      </c>
      <c r="D8" s="4">
        <v>0</v>
      </c>
      <c r="E8" s="4">
        <v>965630.9</v>
      </c>
      <c r="F8" s="4">
        <f t="shared" si="0"/>
        <v>0</v>
      </c>
      <c r="G8" s="4">
        <f t="shared" si="1"/>
        <v>1294263.1200000001</v>
      </c>
      <c r="H8" s="9" t="s">
        <v>13</v>
      </c>
    </row>
    <row r="9" spans="1:8" s="1" customFormat="1" ht="22.2" customHeight="1" x14ac:dyDescent="0.3">
      <c r="A9" s="3" t="s">
        <v>21</v>
      </c>
      <c r="B9" s="4">
        <v>61039.38</v>
      </c>
      <c r="C9" s="4">
        <v>1102528.55</v>
      </c>
      <c r="D9" s="4">
        <v>0</v>
      </c>
      <c r="E9" s="4">
        <v>811054.34</v>
      </c>
      <c r="F9" s="4">
        <f t="shared" si="0"/>
        <v>61039.38</v>
      </c>
      <c r="G9" s="4">
        <f t="shared" si="1"/>
        <v>1913582.8900000001</v>
      </c>
      <c r="H9" s="9" t="s">
        <v>13</v>
      </c>
    </row>
    <row r="10" spans="1:8" s="1" customFormat="1" ht="22.2" customHeight="1" x14ac:dyDescent="0.3">
      <c r="A10" s="3" t="s">
        <v>22</v>
      </c>
      <c r="B10" s="4">
        <v>295612.55</v>
      </c>
      <c r="C10" s="4">
        <v>313188.64</v>
      </c>
      <c r="D10" s="4">
        <v>0</v>
      </c>
      <c r="E10" s="4">
        <v>177359.62</v>
      </c>
      <c r="F10" s="4">
        <f t="shared" si="0"/>
        <v>295612.55</v>
      </c>
      <c r="G10" s="4">
        <f t="shared" si="1"/>
        <v>490548.26</v>
      </c>
      <c r="H10" s="9" t="s">
        <v>13</v>
      </c>
    </row>
    <row r="11" spans="1:8" s="1" customFormat="1" ht="22.2" customHeight="1" x14ac:dyDescent="0.3">
      <c r="A11" s="3" t="s">
        <v>23</v>
      </c>
      <c r="B11" s="4">
        <v>0</v>
      </c>
      <c r="C11" s="4">
        <v>2205811.9900000002</v>
      </c>
      <c r="D11" s="4">
        <v>0</v>
      </c>
      <c r="E11" s="4">
        <v>52125.77</v>
      </c>
      <c r="F11" s="4">
        <f t="shared" si="0"/>
        <v>0</v>
      </c>
      <c r="G11" s="4">
        <f t="shared" si="1"/>
        <v>2257937.7600000002</v>
      </c>
      <c r="H11" s="9" t="s">
        <v>13</v>
      </c>
    </row>
    <row r="12" spans="1:8" s="1" customFormat="1" ht="22.2" customHeight="1" x14ac:dyDescent="0.3">
      <c r="A12" s="3" t="s">
        <v>24</v>
      </c>
      <c r="B12" s="4">
        <v>369779.94</v>
      </c>
      <c r="C12" s="4">
        <v>600733.5</v>
      </c>
      <c r="D12" s="4">
        <v>0</v>
      </c>
      <c r="E12" s="4">
        <v>727501.26</v>
      </c>
      <c r="F12" s="4">
        <f t="shared" si="0"/>
        <v>369779.94</v>
      </c>
      <c r="G12" s="4">
        <f t="shared" si="1"/>
        <v>1328234.76</v>
      </c>
      <c r="H12" s="9" t="s">
        <v>55</v>
      </c>
    </row>
    <row r="13" spans="1:8" s="1" customFormat="1" ht="22.2" customHeight="1" x14ac:dyDescent="0.3">
      <c r="A13" s="3" t="s">
        <v>25</v>
      </c>
      <c r="B13" s="4">
        <v>236918.93</v>
      </c>
      <c r="C13" s="4">
        <v>330364</v>
      </c>
      <c r="D13" s="4">
        <v>0</v>
      </c>
      <c r="E13" s="4">
        <v>898135.58</v>
      </c>
      <c r="F13" s="4">
        <f t="shared" si="0"/>
        <v>236918.93</v>
      </c>
      <c r="G13" s="4">
        <f t="shared" si="1"/>
        <v>1228499.58</v>
      </c>
      <c r="H13" s="9" t="s">
        <v>55</v>
      </c>
    </row>
    <row r="14" spans="1:8" s="1" customFormat="1" ht="22.2" customHeight="1" x14ac:dyDescent="0.3">
      <c r="A14" s="3" t="s">
        <v>26</v>
      </c>
      <c r="B14" s="4">
        <v>5095022.38</v>
      </c>
      <c r="C14" s="4">
        <v>0</v>
      </c>
      <c r="D14" s="4">
        <v>361514.31</v>
      </c>
      <c r="E14" s="4">
        <v>0</v>
      </c>
      <c r="F14" s="4">
        <f t="shared" si="0"/>
        <v>5456536.6899999995</v>
      </c>
      <c r="G14" s="4">
        <f t="shared" si="1"/>
        <v>0</v>
      </c>
      <c r="H14" s="9" t="s">
        <v>55</v>
      </c>
    </row>
    <row r="15" spans="1:8" s="1" customFormat="1" ht="22.2" customHeight="1" x14ac:dyDescent="0.3">
      <c r="A15" s="3" t="s">
        <v>31</v>
      </c>
      <c r="B15" s="4">
        <v>0</v>
      </c>
      <c r="C15" s="4">
        <v>16918.669999999998</v>
      </c>
      <c r="D15" s="4">
        <v>0</v>
      </c>
      <c r="E15" s="4">
        <v>0</v>
      </c>
      <c r="F15" s="4">
        <f t="shared" si="0"/>
        <v>0</v>
      </c>
      <c r="G15" s="4">
        <f t="shared" si="1"/>
        <v>16918.669999999998</v>
      </c>
      <c r="H15" s="9" t="s">
        <v>55</v>
      </c>
    </row>
    <row r="16" spans="1:8" s="1" customFormat="1" ht="22.2" customHeight="1" x14ac:dyDescent="0.3">
      <c r="A16" s="3" t="s">
        <v>38</v>
      </c>
      <c r="B16" s="4">
        <v>1369012.68</v>
      </c>
      <c r="C16" s="4">
        <v>0</v>
      </c>
      <c r="D16" s="4">
        <v>262960.36</v>
      </c>
      <c r="E16" s="4">
        <v>0</v>
      </c>
      <c r="F16" s="4">
        <f t="shared" si="0"/>
        <v>1631973.04</v>
      </c>
      <c r="G16" s="4">
        <f t="shared" si="1"/>
        <v>0</v>
      </c>
      <c r="H16" s="9" t="s">
        <v>55</v>
      </c>
    </row>
    <row r="17" spans="1:8" s="1" customFormat="1" ht="22.2" customHeight="1" x14ac:dyDescent="0.3">
      <c r="A17" s="3" t="s">
        <v>39</v>
      </c>
      <c r="B17" s="4">
        <v>9033105.8200000003</v>
      </c>
      <c r="C17" s="4">
        <v>0</v>
      </c>
      <c r="D17" s="4">
        <v>1715859.43</v>
      </c>
      <c r="E17" s="4">
        <v>0</v>
      </c>
      <c r="F17" s="4">
        <f t="shared" si="0"/>
        <v>10748965.25</v>
      </c>
      <c r="G17" s="4">
        <f t="shared" si="1"/>
        <v>0</v>
      </c>
      <c r="H17" s="9" t="s">
        <v>55</v>
      </c>
    </row>
    <row r="18" spans="1:8" s="1" customFormat="1" ht="22.2" customHeight="1" x14ac:dyDescent="0.3">
      <c r="A18" s="3" t="s">
        <v>40</v>
      </c>
      <c r="B18" s="4">
        <v>2187640.02</v>
      </c>
      <c r="C18" s="4">
        <v>0</v>
      </c>
      <c r="D18" s="4">
        <v>83670.399999999994</v>
      </c>
      <c r="E18" s="4">
        <v>0</v>
      </c>
      <c r="F18" s="4">
        <f t="shared" si="0"/>
        <v>2271310.42</v>
      </c>
      <c r="G18" s="4">
        <f t="shared" si="1"/>
        <v>0</v>
      </c>
      <c r="H18" s="9" t="s">
        <v>55</v>
      </c>
    </row>
    <row r="19" spans="1:8" s="1" customFormat="1" ht="22.2" customHeight="1" x14ac:dyDescent="0.3">
      <c r="A19" s="3" t="s">
        <v>27</v>
      </c>
      <c r="B19" s="4">
        <v>350872.98</v>
      </c>
      <c r="C19" s="4">
        <v>29231481.899999999</v>
      </c>
      <c r="D19" s="4">
        <v>1254033.21</v>
      </c>
      <c r="E19" s="4">
        <v>3770379.24</v>
      </c>
      <c r="F19" s="4">
        <f t="shared" si="0"/>
        <v>1604906.19</v>
      </c>
      <c r="G19" s="4">
        <f t="shared" si="1"/>
        <v>33001861.140000001</v>
      </c>
      <c r="H19" s="9" t="s">
        <v>13</v>
      </c>
    </row>
    <row r="20" spans="1:8" s="1" customFormat="1" ht="22.2" customHeight="1" x14ac:dyDescent="0.3">
      <c r="A20" s="3" t="s">
        <v>28</v>
      </c>
      <c r="B20" s="4">
        <v>291710.78000000003</v>
      </c>
      <c r="C20" s="4">
        <v>2860924.86</v>
      </c>
      <c r="D20" s="4">
        <v>0</v>
      </c>
      <c r="E20" s="4">
        <v>303292.44</v>
      </c>
      <c r="F20" s="4">
        <f t="shared" si="0"/>
        <v>291710.78000000003</v>
      </c>
      <c r="G20" s="4">
        <f t="shared" si="1"/>
        <v>3164217.3</v>
      </c>
      <c r="H20" s="9" t="s">
        <v>13</v>
      </c>
    </row>
    <row r="21" spans="1:8" s="1" customFormat="1" ht="22.2" customHeight="1" x14ac:dyDescent="0.3">
      <c r="A21" s="3" t="s">
        <v>41</v>
      </c>
      <c r="B21" s="4">
        <v>4842133.43</v>
      </c>
      <c r="C21" s="4">
        <v>0</v>
      </c>
      <c r="D21" s="4">
        <v>3301125.01</v>
      </c>
      <c r="E21" s="4">
        <v>0</v>
      </c>
      <c r="F21" s="4">
        <f t="shared" si="0"/>
        <v>8143258.4399999995</v>
      </c>
      <c r="G21" s="4">
        <f t="shared" si="1"/>
        <v>0</v>
      </c>
      <c r="H21" s="9" t="s">
        <v>55</v>
      </c>
    </row>
    <row r="22" spans="1:8" s="1" customFormat="1" ht="22.2" customHeight="1" x14ac:dyDescent="0.3">
      <c r="A22" s="3" t="s">
        <v>29</v>
      </c>
      <c r="B22" s="4">
        <v>0</v>
      </c>
      <c r="C22" s="4">
        <v>5208151.63</v>
      </c>
      <c r="D22" s="4">
        <v>1169.75</v>
      </c>
      <c r="E22" s="4">
        <v>530120.95999999996</v>
      </c>
      <c r="F22" s="4">
        <f t="shared" si="0"/>
        <v>1169.75</v>
      </c>
      <c r="G22" s="4">
        <f t="shared" si="1"/>
        <v>5738272.5899999999</v>
      </c>
      <c r="H22" s="9" t="s">
        <v>13</v>
      </c>
    </row>
    <row r="23" spans="1:8" s="1" customFormat="1" ht="22.2" customHeight="1" x14ac:dyDescent="0.3">
      <c r="A23" s="3" t="s">
        <v>30</v>
      </c>
      <c r="B23" s="4">
        <v>2103768.77</v>
      </c>
      <c r="C23" s="4">
        <v>3764216.47</v>
      </c>
      <c r="D23" s="4">
        <v>0</v>
      </c>
      <c r="E23" s="4">
        <v>155379.96</v>
      </c>
      <c r="F23" s="4">
        <f t="shared" si="0"/>
        <v>2103768.77</v>
      </c>
      <c r="G23" s="4">
        <f t="shared" si="1"/>
        <v>3919596.43</v>
      </c>
      <c r="H23" s="9" t="s">
        <v>13</v>
      </c>
    </row>
    <row r="24" spans="1:8" s="1" customFormat="1" ht="22.2" customHeight="1" x14ac:dyDescent="0.3">
      <c r="A24" s="3" t="s">
        <v>42</v>
      </c>
      <c r="B24" s="4">
        <v>4080291.81</v>
      </c>
      <c r="C24" s="4">
        <v>0</v>
      </c>
      <c r="D24" s="4">
        <v>993109.82</v>
      </c>
      <c r="E24" s="4">
        <v>0</v>
      </c>
      <c r="F24" s="4">
        <f t="shared" si="0"/>
        <v>5073401.63</v>
      </c>
      <c r="G24" s="4">
        <f t="shared" si="1"/>
        <v>0</v>
      </c>
      <c r="H24" s="9" t="s">
        <v>55</v>
      </c>
    </row>
    <row r="25" spans="1:8" s="1" customFormat="1" ht="22.2" customHeight="1" x14ac:dyDescent="0.3">
      <c r="A25" s="6" t="s">
        <v>0</v>
      </c>
      <c r="B25" s="28">
        <v>33352264.84</v>
      </c>
      <c r="C25" s="28">
        <v>67970808.760000005</v>
      </c>
      <c r="D25" s="28">
        <v>7973442.29</v>
      </c>
      <c r="E25" s="28">
        <v>11332125.98</v>
      </c>
      <c r="F25" s="28">
        <f t="shared" si="0"/>
        <v>41325707.130000003</v>
      </c>
      <c r="G25" s="28">
        <f t="shared" si="1"/>
        <v>79302934.74000001</v>
      </c>
      <c r="H25" s="30"/>
    </row>
  </sheetData>
  <autoFilter ref="A2:H25" xr:uid="{A26D7BEC-6C4B-43B2-A76D-1081642E862D}"/>
  <mergeCells count="4">
    <mergeCell ref="B1:C1"/>
    <mergeCell ref="D1:E1"/>
    <mergeCell ref="A1:A2"/>
    <mergeCell ref="F1:H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5B24F-BE72-4461-A571-B2D3DDE85040}">
  <dimension ref="A1:E25"/>
  <sheetViews>
    <sheetView topLeftCell="A6" workbookViewId="0">
      <selection activeCell="E14" sqref="E14"/>
    </sheetView>
  </sheetViews>
  <sheetFormatPr defaultRowHeight="14.4" x14ac:dyDescent="0.3"/>
  <cols>
    <col min="1" max="1" width="69.33203125" bestFit="1" customWidth="1"/>
    <col min="2" max="2" width="18" bestFit="1" customWidth="1"/>
    <col min="3" max="3" width="16.88671875" bestFit="1" customWidth="1"/>
    <col min="4" max="4" width="18" bestFit="1" customWidth="1"/>
    <col min="5" max="5" width="12.21875" customWidth="1"/>
  </cols>
  <sheetData>
    <row r="1" spans="1:5" ht="19.5" customHeight="1" x14ac:dyDescent="0.3">
      <c r="A1" s="49" t="s">
        <v>43</v>
      </c>
      <c r="B1" s="49"/>
      <c r="C1" s="49"/>
      <c r="D1" s="49"/>
      <c r="E1" s="49"/>
    </row>
    <row r="2" spans="1:5" ht="19.5" customHeight="1" x14ac:dyDescent="0.3">
      <c r="A2" s="15" t="s">
        <v>14</v>
      </c>
      <c r="B2" s="16" t="s">
        <v>11</v>
      </c>
      <c r="C2" s="16" t="s">
        <v>12</v>
      </c>
      <c r="D2" s="16" t="s">
        <v>32</v>
      </c>
      <c r="E2" s="19" t="s">
        <v>44</v>
      </c>
    </row>
    <row r="3" spans="1:5" ht="19.5" customHeight="1" x14ac:dyDescent="0.3">
      <c r="A3" s="21" t="s">
        <v>15</v>
      </c>
      <c r="B3" s="22">
        <v>1268849.96</v>
      </c>
      <c r="C3" s="22">
        <v>885839.26</v>
      </c>
      <c r="D3" s="22">
        <f>SUM(B3:C3)</f>
        <v>2154689.2199999997</v>
      </c>
      <c r="E3" s="9" t="s">
        <v>45</v>
      </c>
    </row>
    <row r="4" spans="1:5" ht="19.5" customHeight="1" x14ac:dyDescent="0.3">
      <c r="A4" s="17" t="s">
        <v>16</v>
      </c>
      <c r="B4" s="18">
        <v>119879.94</v>
      </c>
      <c r="C4" s="18">
        <v>379137.63</v>
      </c>
      <c r="D4" s="18">
        <f t="shared" ref="D4:D25" si="0">SUM(B4:C4)</f>
        <v>499017.57</v>
      </c>
      <c r="E4" s="24" t="s">
        <v>47</v>
      </c>
    </row>
    <row r="5" spans="1:5" ht="19.5" customHeight="1" x14ac:dyDescent="0.3">
      <c r="A5" s="21" t="s">
        <v>17</v>
      </c>
      <c r="B5" s="22">
        <v>7541982.46</v>
      </c>
      <c r="C5" s="22">
        <v>43364.480000000003</v>
      </c>
      <c r="D5" s="22">
        <f t="shared" si="0"/>
        <v>7585346.9400000004</v>
      </c>
      <c r="E5" s="9" t="s">
        <v>45</v>
      </c>
    </row>
    <row r="6" spans="1:5" ht="19.5" customHeight="1" x14ac:dyDescent="0.3">
      <c r="A6" s="21" t="s">
        <v>18</v>
      </c>
      <c r="B6" s="22">
        <v>11883266.359999999</v>
      </c>
      <c r="C6" s="22">
        <v>929226.91</v>
      </c>
      <c r="D6" s="22">
        <f t="shared" si="0"/>
        <v>12812493.27</v>
      </c>
      <c r="E6" s="9" t="s">
        <v>45</v>
      </c>
    </row>
    <row r="7" spans="1:5" ht="19.5" customHeight="1" x14ac:dyDescent="0.3">
      <c r="A7" s="21" t="s">
        <v>19</v>
      </c>
      <c r="B7" s="22">
        <v>4229232.9800000004</v>
      </c>
      <c r="C7" s="22">
        <v>703577.63</v>
      </c>
      <c r="D7" s="22">
        <f t="shared" si="0"/>
        <v>4932810.6100000003</v>
      </c>
      <c r="E7" s="9" t="s">
        <v>45</v>
      </c>
    </row>
    <row r="8" spans="1:5" ht="19.5" customHeight="1" x14ac:dyDescent="0.3">
      <c r="A8" s="21" t="s">
        <v>20</v>
      </c>
      <c r="B8" s="22">
        <v>328632.21999999997</v>
      </c>
      <c r="C8" s="22">
        <v>965630.9</v>
      </c>
      <c r="D8" s="22">
        <f t="shared" si="0"/>
        <v>1294263.1200000001</v>
      </c>
      <c r="E8" s="9" t="s">
        <v>45</v>
      </c>
    </row>
    <row r="9" spans="1:5" ht="19.5" customHeight="1" x14ac:dyDescent="0.3">
      <c r="A9" s="21" t="s">
        <v>21</v>
      </c>
      <c r="B9" s="22">
        <v>1163567.93</v>
      </c>
      <c r="C9" s="22">
        <v>811054.34</v>
      </c>
      <c r="D9" s="22">
        <f t="shared" si="0"/>
        <v>1974622.27</v>
      </c>
      <c r="E9" s="9" t="s">
        <v>45</v>
      </c>
    </row>
    <row r="10" spans="1:5" ht="19.5" customHeight="1" x14ac:dyDescent="0.3">
      <c r="A10" s="21" t="s">
        <v>22</v>
      </c>
      <c r="B10" s="22">
        <v>608801.18999999994</v>
      </c>
      <c r="C10" s="22">
        <v>177359.62</v>
      </c>
      <c r="D10" s="22">
        <f t="shared" si="0"/>
        <v>786160.80999999994</v>
      </c>
      <c r="E10" s="9" t="s">
        <v>45</v>
      </c>
    </row>
    <row r="11" spans="1:5" ht="19.5" customHeight="1" x14ac:dyDescent="0.3">
      <c r="A11" s="21" t="s">
        <v>23</v>
      </c>
      <c r="B11" s="22">
        <v>2205811.9900000002</v>
      </c>
      <c r="C11" s="22">
        <v>52125.77</v>
      </c>
      <c r="D11" s="22">
        <f t="shared" si="0"/>
        <v>2257937.7600000002</v>
      </c>
      <c r="E11" s="9" t="s">
        <v>45</v>
      </c>
    </row>
    <row r="12" spans="1:5" ht="19.5" customHeight="1" x14ac:dyDescent="0.3">
      <c r="A12" s="21" t="s">
        <v>24</v>
      </c>
      <c r="B12" s="22">
        <v>970513.44</v>
      </c>
      <c r="C12" s="22">
        <v>727501.26</v>
      </c>
      <c r="D12" s="22">
        <f t="shared" si="0"/>
        <v>1698014.7</v>
      </c>
      <c r="E12" s="9" t="s">
        <v>45</v>
      </c>
    </row>
    <row r="13" spans="1:5" ht="19.5" customHeight="1" x14ac:dyDescent="0.3">
      <c r="A13" s="21" t="s">
        <v>25</v>
      </c>
      <c r="B13" s="22">
        <v>567282.93000000005</v>
      </c>
      <c r="C13" s="22">
        <v>898135.58</v>
      </c>
      <c r="D13" s="22">
        <f t="shared" si="0"/>
        <v>1465418.51</v>
      </c>
      <c r="E13" s="9" t="s">
        <v>45</v>
      </c>
    </row>
    <row r="14" spans="1:5" ht="19.5" customHeight="1" x14ac:dyDescent="0.3">
      <c r="A14" s="21" t="s">
        <v>26</v>
      </c>
      <c r="B14" s="22">
        <v>5095022.38</v>
      </c>
      <c r="C14" s="22">
        <v>361514.31</v>
      </c>
      <c r="D14" s="22">
        <f t="shared" si="0"/>
        <v>5456536.6899999995</v>
      </c>
      <c r="E14" s="9" t="s">
        <v>45</v>
      </c>
    </row>
    <row r="15" spans="1:5" ht="19.5" customHeight="1" x14ac:dyDescent="0.3">
      <c r="A15" s="21" t="s">
        <v>31</v>
      </c>
      <c r="B15" s="22">
        <v>16918.669999999998</v>
      </c>
      <c r="C15" s="22">
        <v>0</v>
      </c>
      <c r="D15" s="23">
        <f t="shared" si="0"/>
        <v>16918.669999999998</v>
      </c>
      <c r="E15" s="9" t="s">
        <v>45</v>
      </c>
    </row>
    <row r="16" spans="1:5" ht="19.5" customHeight="1" x14ac:dyDescent="0.3">
      <c r="A16" s="21" t="s">
        <v>38</v>
      </c>
      <c r="B16" s="22">
        <v>1369012.68</v>
      </c>
      <c r="C16" s="22">
        <v>262960.36</v>
      </c>
      <c r="D16" s="22">
        <f t="shared" si="0"/>
        <v>1631973.04</v>
      </c>
      <c r="E16" s="9" t="s">
        <v>46</v>
      </c>
    </row>
    <row r="17" spans="1:5" ht="19.5" customHeight="1" x14ac:dyDescent="0.3">
      <c r="A17" s="21" t="s">
        <v>39</v>
      </c>
      <c r="B17" s="22">
        <v>9033105.8200000003</v>
      </c>
      <c r="C17" s="22">
        <v>1715859.43</v>
      </c>
      <c r="D17" s="22">
        <f t="shared" si="0"/>
        <v>10748965.25</v>
      </c>
      <c r="E17" s="9" t="s">
        <v>46</v>
      </c>
    </row>
    <row r="18" spans="1:5" ht="19.5" customHeight="1" x14ac:dyDescent="0.3">
      <c r="A18" s="21" t="s">
        <v>40</v>
      </c>
      <c r="B18" s="22">
        <v>2187640.02</v>
      </c>
      <c r="C18" s="22">
        <v>83670.399999999994</v>
      </c>
      <c r="D18" s="22">
        <f t="shared" si="0"/>
        <v>2271310.42</v>
      </c>
      <c r="E18" s="9" t="s">
        <v>46</v>
      </c>
    </row>
    <row r="19" spans="1:5" ht="19.5" customHeight="1" x14ac:dyDescent="0.3">
      <c r="A19" s="21" t="s">
        <v>27</v>
      </c>
      <c r="B19" s="22">
        <v>29582354.879999999</v>
      </c>
      <c r="C19" s="22">
        <v>5024412.45</v>
      </c>
      <c r="D19" s="22">
        <f t="shared" si="0"/>
        <v>34606767.329999998</v>
      </c>
      <c r="E19" s="9" t="s">
        <v>45</v>
      </c>
    </row>
    <row r="20" spans="1:5" ht="19.5" customHeight="1" x14ac:dyDescent="0.3">
      <c r="A20" s="21" t="s">
        <v>28</v>
      </c>
      <c r="B20" s="22">
        <v>3152635.64</v>
      </c>
      <c r="C20" s="22">
        <v>303292.44</v>
      </c>
      <c r="D20" s="22">
        <f t="shared" si="0"/>
        <v>3455928.08</v>
      </c>
      <c r="E20" s="9" t="s">
        <v>45</v>
      </c>
    </row>
    <row r="21" spans="1:5" ht="19.5" customHeight="1" x14ac:dyDescent="0.3">
      <c r="A21" s="21" t="s">
        <v>41</v>
      </c>
      <c r="B21" s="22">
        <v>4842133.43</v>
      </c>
      <c r="C21" s="22">
        <v>3301125.01</v>
      </c>
      <c r="D21" s="22">
        <f t="shared" si="0"/>
        <v>8143258.4399999995</v>
      </c>
      <c r="E21" s="9" t="s">
        <v>46</v>
      </c>
    </row>
    <row r="22" spans="1:5" ht="19.5" customHeight="1" x14ac:dyDescent="0.3">
      <c r="A22" s="21" t="s">
        <v>29</v>
      </c>
      <c r="B22" s="22">
        <v>5208151.63</v>
      </c>
      <c r="C22" s="22">
        <v>531290.71</v>
      </c>
      <c r="D22" s="22">
        <f t="shared" si="0"/>
        <v>5739442.3399999999</v>
      </c>
      <c r="E22" s="9" t="s">
        <v>45</v>
      </c>
    </row>
    <row r="23" spans="1:5" ht="19.5" customHeight="1" x14ac:dyDescent="0.3">
      <c r="A23" s="21" t="s">
        <v>30</v>
      </c>
      <c r="B23" s="22">
        <v>5867985.2400000002</v>
      </c>
      <c r="C23" s="22">
        <v>155379.96</v>
      </c>
      <c r="D23" s="22">
        <f t="shared" si="0"/>
        <v>6023365.2000000002</v>
      </c>
      <c r="E23" s="9" t="s">
        <v>45</v>
      </c>
    </row>
    <row r="24" spans="1:5" ht="19.5" customHeight="1" x14ac:dyDescent="0.3">
      <c r="A24" s="21" t="s">
        <v>42</v>
      </c>
      <c r="B24" s="22">
        <v>4080291.81</v>
      </c>
      <c r="C24" s="22">
        <v>993109.82</v>
      </c>
      <c r="D24" s="22">
        <f t="shared" si="0"/>
        <v>5073401.63</v>
      </c>
      <c r="E24" s="9" t="s">
        <v>46</v>
      </c>
    </row>
    <row r="25" spans="1:5" ht="19.5" customHeight="1" x14ac:dyDescent="0.3">
      <c r="A25" s="13" t="s">
        <v>0</v>
      </c>
      <c r="B25" s="14">
        <v>101323073.59999999</v>
      </c>
      <c r="C25" s="14">
        <v>19305568.27</v>
      </c>
      <c r="D25" s="20">
        <f t="shared" si="0"/>
        <v>120628641.86999999</v>
      </c>
      <c r="E25" s="9"/>
    </row>
  </sheetData>
  <autoFilter ref="A2:E25" xr:uid="{F075B24F-BE72-4461-A571-B2D3DDE85040}"/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PCEP</vt:lpstr>
      <vt:lpstr>CONSOLIDADO</vt:lpstr>
      <vt:lpstr>PRODUÇÃO HOSPITAIS SESAP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Rocha</dc:creator>
  <cp:lastModifiedBy>Gustavo Araújo</cp:lastModifiedBy>
  <dcterms:created xsi:type="dcterms:W3CDTF">2023-03-01T14:37:21Z</dcterms:created>
  <dcterms:modified xsi:type="dcterms:W3CDTF">2023-04-12T11:50:18Z</dcterms:modified>
</cp:coreProperties>
</file>